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PSCANS\"/>
    </mc:Choice>
  </mc:AlternateContent>
  <xr:revisionPtr revIDLastSave="0" documentId="8_{7806A845-01EF-4369-A38A-F5E9398E4493}" xr6:coauthVersionLast="36" xr6:coauthVersionMax="36" xr10:uidLastSave="{00000000-0000-0000-0000-000000000000}"/>
  <bookViews>
    <workbookView xWindow="0" yWindow="0" windowWidth="21600" windowHeight="9525" xr2:uid="{4D2B89BC-C679-438F-BBF3-81EC5C52F4A7}"/>
  </bookViews>
  <sheets>
    <sheet name="LDF F1 ESF " sheetId="1" r:id="rId1"/>
  </sheets>
  <externalReferences>
    <externalReference r:id="rId2"/>
  </externalReferences>
  <definedNames>
    <definedName name="_xlnm.Print_Area" localSheetId="0">'LDF F1 ESF '!$A$1:$G$81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F74" i="1"/>
  <c r="F69" i="1"/>
  <c r="G68" i="1"/>
  <c r="G67" i="1" s="1"/>
  <c r="F68" i="1"/>
  <c r="G62" i="1"/>
  <c r="F62" i="1"/>
  <c r="C59" i="1"/>
  <c r="B59" i="1"/>
  <c r="G56" i="1"/>
  <c r="F56" i="1"/>
  <c r="G41" i="1"/>
  <c r="F41" i="1"/>
  <c r="G37" i="1"/>
  <c r="F37" i="1"/>
  <c r="G30" i="1"/>
  <c r="F30" i="1"/>
  <c r="G26" i="1"/>
  <c r="F26" i="1"/>
  <c r="B25" i="1"/>
  <c r="B24" i="1" s="1"/>
  <c r="C24" i="1"/>
  <c r="G22" i="1"/>
  <c r="F22" i="1"/>
  <c r="B20" i="1"/>
  <c r="F19" i="1"/>
  <c r="B19" i="1"/>
  <c r="G18" i="1"/>
  <c r="F18" i="1"/>
  <c r="B18" i="1"/>
  <c r="G17" i="1"/>
  <c r="F17" i="1"/>
  <c r="F8" i="1" s="1"/>
  <c r="F46" i="1" s="1"/>
  <c r="F58" i="1" s="1"/>
  <c r="C16" i="1"/>
  <c r="B14" i="1"/>
  <c r="B12" i="1"/>
  <c r="B10" i="1"/>
  <c r="B9" i="1"/>
  <c r="G8" i="1"/>
  <c r="C8" i="1"/>
  <c r="B8" i="1" l="1"/>
  <c r="B16" i="1"/>
  <c r="G46" i="1"/>
  <c r="G58" i="1" s="1"/>
  <c r="F67" i="1"/>
  <c r="F78" i="1" s="1"/>
  <c r="F80" i="1" s="1"/>
  <c r="C46" i="1"/>
  <c r="C61" i="1" s="1"/>
  <c r="G78" i="1"/>
  <c r="B46" i="1"/>
  <c r="B61" i="1" s="1"/>
  <c r="G80" i="1" l="1"/>
</calcChain>
</file>

<file path=xl/sharedStrings.xml><?xml version="1.0" encoding="utf-8"?>
<sst xmlns="http://schemas.openxmlformats.org/spreadsheetml/2006/main" count="127" uniqueCount="124">
  <si>
    <t>MUNICIPIO DE DURANGO</t>
  </si>
  <si>
    <t>Estado de Situación Financiera Detallado - LDF</t>
  </si>
  <si>
    <t>Al 31 de diciembre de 2019 y al 31 de diciembre de 2020  b)</t>
  </si>
  <si>
    <t>(PESOS)</t>
  </si>
  <si>
    <t>Concepto (c)</t>
  </si>
  <si>
    <t>2020 (d)</t>
  </si>
  <si>
    <t>31 de diciembre de 2019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</si>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</sst>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43" fontId="2" fillId="0" borderId="8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43" fontId="5" fillId="0" borderId="5" xfId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0" fillId="0" borderId="0" xfId="0" applyFont="1"/>
    <xf numFmtId="43" fontId="6" fillId="0" borderId="5" xfId="1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43" fontId="0" fillId="0" borderId="0" xfId="0" applyNumberFormat="1" applyFont="1"/>
    <xf numFmtId="4" fontId="6" fillId="0" borderId="5" xfId="1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4" fontId="5" fillId="0" borderId="5" xfId="1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43" fontId="5" fillId="0" borderId="5" xfId="0" applyNumberFormat="1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43" fontId="6" fillId="0" borderId="8" xfId="1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43" fontId="0" fillId="0" borderId="0" xfId="1" applyFont="1"/>
    <xf numFmtId="0" fontId="8" fillId="0" borderId="0" xfId="0" applyFont="1"/>
    <xf numFmtId="43" fontId="8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_daguilar\AppData\Local\Microsoft\Windows\INetCache\Content.Outlook\T4O2UBTD\12%202020%20EDOS%20FINANCIEROS%20ARMONIZADOS%20%20DEFINITIVO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310101"/>
      <sheetName val="EA"/>
      <sheetName val="ESF"/>
      <sheetName val="LDF F1 ESF "/>
      <sheetName val="ECSF"/>
      <sheetName val="EVH"/>
      <sheetName val="EAD"/>
      <sheetName val="EAA"/>
      <sheetName val="EFE - G"/>
      <sheetName val="EAI"/>
      <sheetName val="LDF F5 Analitico de Ingresos"/>
      <sheetName val="Conciliación I"/>
      <sheetName val="Conciliación E"/>
      <sheetName val="P COG"/>
      <sheetName val="LDF F6a) EG"/>
      <sheetName val="LDF F4 Balance"/>
      <sheetName val="P CE "/>
      <sheetName val="P END NETO"/>
      <sheetName val="P INTS DEUDA"/>
      <sheetName val="LDF F2 IADP"/>
      <sheetName val="LDF F2 IADP 2"/>
      <sheetName val="LDF F3 AODifsfin"/>
      <sheetName val="P ADMIVA"/>
      <sheetName val="LDF F6b) Admiva"/>
      <sheetName val="P Prog"/>
      <sheetName val="P FUNC"/>
      <sheetName val="LDF F6c) FUNC"/>
      <sheetName val="Hoja3"/>
      <sheetName val="LDF F6d)"/>
      <sheetName val="P Postura Fiscal"/>
    </sheetNames>
    <sheetDataSet>
      <sheetData sheetId="0">
        <row r="5">
          <cell r="F5">
            <v>0</v>
          </cell>
        </row>
        <row r="6">
          <cell r="F6">
            <v>395142.44</v>
          </cell>
        </row>
        <row r="7">
          <cell r="F7">
            <v>422137.67</v>
          </cell>
        </row>
        <row r="8">
          <cell r="F8">
            <v>347172.52</v>
          </cell>
        </row>
        <row r="9">
          <cell r="F9">
            <v>244657.56</v>
          </cell>
        </row>
        <row r="10">
          <cell r="F10">
            <v>0</v>
          </cell>
        </row>
        <row r="11">
          <cell r="F11">
            <v>769927.02</v>
          </cell>
        </row>
        <row r="12">
          <cell r="F12">
            <v>93692.49</v>
          </cell>
        </row>
        <row r="13">
          <cell r="F13">
            <v>0</v>
          </cell>
        </row>
        <row r="14">
          <cell r="F14">
            <v>411816.5</v>
          </cell>
        </row>
        <row r="15">
          <cell r="F15">
            <v>25358.06</v>
          </cell>
        </row>
        <row r="16">
          <cell r="F16">
            <v>10302.799999999999</v>
          </cell>
        </row>
        <row r="17">
          <cell r="F17">
            <v>458613.8</v>
          </cell>
        </row>
        <row r="18">
          <cell r="F18">
            <v>42616.18</v>
          </cell>
        </row>
        <row r="19">
          <cell r="F19">
            <v>221013.97</v>
          </cell>
        </row>
        <row r="20">
          <cell r="F20">
            <v>2645060.5099999998</v>
          </cell>
        </row>
        <row r="21">
          <cell r="F21">
            <v>452479.77</v>
          </cell>
        </row>
        <row r="22">
          <cell r="F22">
            <v>150795.17000000001</v>
          </cell>
        </row>
        <row r="23">
          <cell r="F23">
            <v>169088.69</v>
          </cell>
        </row>
        <row r="24">
          <cell r="F24">
            <v>73067.850000000006</v>
          </cell>
        </row>
        <row r="25">
          <cell r="F25">
            <v>111706.42</v>
          </cell>
        </row>
        <row r="26">
          <cell r="F26">
            <v>5908.71</v>
          </cell>
        </row>
        <row r="27">
          <cell r="F27">
            <v>841123.31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352501.59</v>
          </cell>
        </row>
        <row r="31">
          <cell r="F31">
            <v>3645.79</v>
          </cell>
        </row>
        <row r="32">
          <cell r="F32">
            <v>2684866.7</v>
          </cell>
        </row>
        <row r="33">
          <cell r="F33">
            <v>197643.76</v>
          </cell>
        </row>
        <row r="34">
          <cell r="F34">
            <v>0</v>
          </cell>
        </row>
        <row r="35">
          <cell r="F35">
            <v>1173956.83</v>
          </cell>
        </row>
        <row r="36">
          <cell r="F36">
            <v>372.34</v>
          </cell>
        </row>
        <row r="37">
          <cell r="F37">
            <v>475298.48</v>
          </cell>
        </row>
        <row r="38">
          <cell r="F38">
            <v>0</v>
          </cell>
        </row>
        <row r="39">
          <cell r="F39">
            <v>291664.81</v>
          </cell>
        </row>
        <row r="40">
          <cell r="F40">
            <v>28166.7</v>
          </cell>
        </row>
        <row r="41">
          <cell r="F41">
            <v>2304403.7400000002</v>
          </cell>
        </row>
        <row r="42">
          <cell r="F42">
            <v>0</v>
          </cell>
        </row>
        <row r="43">
          <cell r="F43">
            <v>99206.94</v>
          </cell>
        </row>
        <row r="44">
          <cell r="F44">
            <v>28006.44</v>
          </cell>
        </row>
        <row r="45">
          <cell r="F45">
            <v>0</v>
          </cell>
        </row>
        <row r="46">
          <cell r="F46">
            <v>83192.759999999995</v>
          </cell>
        </row>
        <row r="47">
          <cell r="F47">
            <v>15009.98</v>
          </cell>
        </row>
        <row r="48">
          <cell r="F48">
            <v>0</v>
          </cell>
        </row>
        <row r="49">
          <cell r="F49">
            <v>9942</v>
          </cell>
        </row>
        <row r="50">
          <cell r="F50">
            <v>24603.68</v>
          </cell>
        </row>
        <row r="51">
          <cell r="F51">
            <v>526000.16</v>
          </cell>
        </row>
        <row r="52">
          <cell r="F52">
            <v>82651.28</v>
          </cell>
        </row>
        <row r="53">
          <cell r="F53">
            <v>10550.29</v>
          </cell>
        </row>
        <row r="54">
          <cell r="F54">
            <v>110392.42</v>
          </cell>
        </row>
        <row r="55">
          <cell r="F55">
            <v>11872.17</v>
          </cell>
        </row>
        <row r="56">
          <cell r="F56">
            <v>108134.79</v>
          </cell>
        </row>
        <row r="57">
          <cell r="F57">
            <v>105299.12</v>
          </cell>
        </row>
        <row r="58">
          <cell r="F58">
            <v>994.85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251.59</v>
          </cell>
        </row>
        <row r="66">
          <cell r="F66">
            <v>2331.5100000000002</v>
          </cell>
        </row>
        <row r="67">
          <cell r="F67">
            <v>387.74</v>
          </cell>
        </row>
        <row r="68">
          <cell r="F68">
            <v>0.1</v>
          </cell>
        </row>
        <row r="69">
          <cell r="F69">
            <v>1.23</v>
          </cell>
        </row>
        <row r="70">
          <cell r="F70">
            <v>2.5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21149424.890000001</v>
          </cell>
        </row>
        <row r="74">
          <cell r="F74">
            <v>0</v>
          </cell>
        </row>
        <row r="75">
          <cell r="F75">
            <v>4210.79</v>
          </cell>
        </row>
        <row r="76">
          <cell r="F76">
            <v>2798486.63</v>
          </cell>
        </row>
        <row r="77">
          <cell r="F77">
            <v>4000815.09</v>
          </cell>
        </row>
        <row r="78">
          <cell r="F78">
            <v>4748.99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1116452.48</v>
          </cell>
        </row>
        <row r="82">
          <cell r="F82">
            <v>860823.03</v>
          </cell>
        </row>
        <row r="83">
          <cell r="F83">
            <v>244159.19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2917564.23</v>
          </cell>
        </row>
        <row r="88">
          <cell r="F88">
            <v>0</v>
          </cell>
        </row>
        <row r="89">
          <cell r="F89">
            <v>5000064.1100000003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16703694.32</v>
          </cell>
        </row>
        <row r="94">
          <cell r="F94">
            <v>0</v>
          </cell>
        </row>
        <row r="95">
          <cell r="F95">
            <v>28657568.32</v>
          </cell>
        </row>
        <row r="96">
          <cell r="F96">
            <v>1246658.6499999999</v>
          </cell>
        </row>
        <row r="97">
          <cell r="F97">
            <v>0</v>
          </cell>
        </row>
        <row r="98">
          <cell r="F98">
            <v>0.6</v>
          </cell>
        </row>
        <row r="99">
          <cell r="F99">
            <v>10715999.689999999</v>
          </cell>
        </row>
        <row r="100">
          <cell r="F100">
            <v>30422.49</v>
          </cell>
        </row>
        <row r="101">
          <cell r="F101">
            <v>65422.68</v>
          </cell>
        </row>
        <row r="102">
          <cell r="F102">
            <v>28689</v>
          </cell>
        </row>
        <row r="103">
          <cell r="F103">
            <v>183002</v>
          </cell>
        </row>
        <row r="104">
          <cell r="F104">
            <v>0</v>
          </cell>
        </row>
        <row r="105">
          <cell r="F105">
            <v>2409405.5</v>
          </cell>
        </row>
        <row r="106">
          <cell r="F106">
            <v>356464207.86000001</v>
          </cell>
        </row>
        <row r="107">
          <cell r="F107">
            <v>0</v>
          </cell>
        </row>
        <row r="108">
          <cell r="F108">
            <v>116178.97</v>
          </cell>
        </row>
        <row r="109">
          <cell r="F109">
            <v>79022.41</v>
          </cell>
        </row>
        <row r="110">
          <cell r="F110">
            <v>57534.62</v>
          </cell>
        </row>
        <row r="111">
          <cell r="F111">
            <v>0</v>
          </cell>
        </row>
        <row r="112">
          <cell r="F112">
            <v>39429.800000000003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976999.63</v>
          </cell>
        </row>
        <row r="155">
          <cell r="F155">
            <v>529.42999999999995</v>
          </cell>
        </row>
        <row r="156">
          <cell r="F156">
            <v>3425.19</v>
          </cell>
        </row>
        <row r="157">
          <cell r="F157">
            <v>-6840.93</v>
          </cell>
        </row>
        <row r="158">
          <cell r="F158">
            <v>-2680.99</v>
          </cell>
        </row>
        <row r="159">
          <cell r="F159">
            <v>16181</v>
          </cell>
        </row>
        <row r="160">
          <cell r="F160">
            <v>229729.92000000001</v>
          </cell>
        </row>
        <row r="161">
          <cell r="F161">
            <v>-266</v>
          </cell>
        </row>
        <row r="162">
          <cell r="F162">
            <v>-342303.71</v>
          </cell>
        </row>
        <row r="163">
          <cell r="F163">
            <v>1114.5</v>
          </cell>
        </row>
        <row r="164">
          <cell r="F164">
            <v>12857</v>
          </cell>
        </row>
        <row r="165">
          <cell r="F165">
            <v>6055.39</v>
          </cell>
        </row>
        <row r="166">
          <cell r="F166">
            <v>288839.43</v>
          </cell>
        </row>
        <row r="167">
          <cell r="F167">
            <v>-34.340000000000003</v>
          </cell>
        </row>
        <row r="168">
          <cell r="F168">
            <v>-9.4499999999999993</v>
          </cell>
        </row>
        <row r="169">
          <cell r="F169">
            <v>27114</v>
          </cell>
        </row>
        <row r="170">
          <cell r="F170">
            <v>1108</v>
          </cell>
        </row>
        <row r="171">
          <cell r="F171">
            <v>26576.68</v>
          </cell>
        </row>
        <row r="172">
          <cell r="F172">
            <v>0</v>
          </cell>
        </row>
        <row r="173">
          <cell r="F173">
            <v>4101.5</v>
          </cell>
        </row>
        <row r="174">
          <cell r="F174">
            <v>83.92</v>
          </cell>
        </row>
        <row r="175">
          <cell r="F175">
            <v>24118</v>
          </cell>
        </row>
        <row r="176">
          <cell r="F176">
            <v>453</v>
          </cell>
        </row>
        <row r="177">
          <cell r="F177">
            <v>144408.73000000001</v>
          </cell>
        </row>
        <row r="178">
          <cell r="F178">
            <v>389.09</v>
          </cell>
        </row>
        <row r="179">
          <cell r="F179">
            <v>-26048.07</v>
          </cell>
        </row>
        <row r="180">
          <cell r="F180">
            <v>121</v>
          </cell>
        </row>
        <row r="181">
          <cell r="F181">
            <v>2819.87</v>
          </cell>
        </row>
        <row r="182">
          <cell r="F182">
            <v>727961.38</v>
          </cell>
        </row>
        <row r="183">
          <cell r="F183">
            <v>229896</v>
          </cell>
        </row>
        <row r="184">
          <cell r="F184">
            <v>161</v>
          </cell>
        </row>
        <row r="185">
          <cell r="F185">
            <v>0</v>
          </cell>
        </row>
        <row r="186">
          <cell r="F186">
            <v>7065.39</v>
          </cell>
        </row>
        <row r="187">
          <cell r="F187">
            <v>90</v>
          </cell>
        </row>
        <row r="188">
          <cell r="F188">
            <v>0.22</v>
          </cell>
        </row>
        <row r="189">
          <cell r="F189">
            <v>240.19</v>
          </cell>
        </row>
        <row r="190">
          <cell r="F190">
            <v>566</v>
          </cell>
        </row>
        <row r="191">
          <cell r="F191">
            <v>0</v>
          </cell>
        </row>
        <row r="192">
          <cell r="F192">
            <v>248.98</v>
          </cell>
        </row>
        <row r="193">
          <cell r="F193">
            <v>-5</v>
          </cell>
        </row>
        <row r="194">
          <cell r="F194">
            <v>1103.96</v>
          </cell>
        </row>
        <row r="195">
          <cell r="F195">
            <v>44</v>
          </cell>
        </row>
        <row r="196">
          <cell r="F196">
            <v>-1</v>
          </cell>
        </row>
        <row r="197">
          <cell r="F197">
            <v>-43</v>
          </cell>
        </row>
        <row r="198">
          <cell r="F198">
            <v>1</v>
          </cell>
        </row>
        <row r="199">
          <cell r="F199">
            <v>21921.33</v>
          </cell>
        </row>
        <row r="200">
          <cell r="F200">
            <v>10682.18</v>
          </cell>
        </row>
        <row r="201">
          <cell r="F201">
            <v>-645072.16</v>
          </cell>
        </row>
        <row r="202">
          <cell r="F202">
            <v>-132135.6</v>
          </cell>
        </row>
        <row r="203">
          <cell r="F203">
            <v>-414.9</v>
          </cell>
        </row>
        <row r="204">
          <cell r="F204">
            <v>-10656</v>
          </cell>
        </row>
        <row r="205">
          <cell r="F205">
            <v>1007</v>
          </cell>
        </row>
        <row r="206">
          <cell r="F206">
            <v>-19582</v>
          </cell>
        </row>
        <row r="207">
          <cell r="F207">
            <v>33</v>
          </cell>
        </row>
        <row r="208">
          <cell r="F208">
            <v>431</v>
          </cell>
        </row>
        <row r="209">
          <cell r="F209">
            <v>6.95</v>
          </cell>
        </row>
        <row r="210">
          <cell r="F210">
            <v>182474</v>
          </cell>
        </row>
        <row r="211">
          <cell r="F211">
            <v>875</v>
          </cell>
        </row>
        <row r="212">
          <cell r="F212">
            <v>1362</v>
          </cell>
        </row>
        <row r="213">
          <cell r="F213">
            <v>-55</v>
          </cell>
        </row>
        <row r="214">
          <cell r="F214">
            <v>2052.73</v>
          </cell>
        </row>
        <row r="215">
          <cell r="F215">
            <v>-58.86</v>
          </cell>
        </row>
        <row r="216">
          <cell r="F216">
            <v>-21918</v>
          </cell>
        </row>
        <row r="217">
          <cell r="F217">
            <v>181</v>
          </cell>
        </row>
        <row r="218">
          <cell r="F218">
            <v>192.37</v>
          </cell>
        </row>
        <row r="219">
          <cell r="F219">
            <v>85809.03</v>
          </cell>
        </row>
        <row r="220">
          <cell r="F220">
            <v>2804.21</v>
          </cell>
        </row>
        <row r="221">
          <cell r="F221">
            <v>379615</v>
          </cell>
        </row>
        <row r="222">
          <cell r="F222">
            <v>1570.71</v>
          </cell>
        </row>
        <row r="223">
          <cell r="F223">
            <v>13596.54</v>
          </cell>
        </row>
        <row r="224">
          <cell r="F224">
            <v>86089.87</v>
          </cell>
        </row>
        <row r="225">
          <cell r="F225">
            <v>348095.69</v>
          </cell>
        </row>
        <row r="226">
          <cell r="F226">
            <v>-385596.2</v>
          </cell>
        </row>
        <row r="227">
          <cell r="F227">
            <v>520.73</v>
          </cell>
        </row>
        <row r="228">
          <cell r="F228">
            <v>1</v>
          </cell>
        </row>
        <row r="229">
          <cell r="F229">
            <v>35</v>
          </cell>
        </row>
        <row r="230">
          <cell r="F230">
            <v>0</v>
          </cell>
        </row>
        <row r="231">
          <cell r="F231">
            <v>19</v>
          </cell>
        </row>
        <row r="232">
          <cell r="F232">
            <v>-9.8000000000000007</v>
          </cell>
        </row>
        <row r="233">
          <cell r="F233">
            <v>40</v>
          </cell>
        </row>
        <row r="234">
          <cell r="F234">
            <v>-2</v>
          </cell>
        </row>
        <row r="235">
          <cell r="F235">
            <v>5145.93</v>
          </cell>
        </row>
        <row r="236">
          <cell r="F236">
            <v>4248.3999999999996</v>
          </cell>
        </row>
        <row r="237">
          <cell r="F237">
            <v>248</v>
          </cell>
        </row>
        <row r="238">
          <cell r="F238">
            <v>116.93</v>
          </cell>
        </row>
        <row r="239">
          <cell r="F239">
            <v>652.07000000000005</v>
          </cell>
        </row>
        <row r="240">
          <cell r="F240">
            <v>214</v>
          </cell>
        </row>
        <row r="241">
          <cell r="F241">
            <v>0</v>
          </cell>
        </row>
        <row r="242">
          <cell r="F242">
            <v>293.07</v>
          </cell>
        </row>
        <row r="243">
          <cell r="F243">
            <v>-45</v>
          </cell>
        </row>
        <row r="244">
          <cell r="F244">
            <v>885</v>
          </cell>
        </row>
        <row r="245">
          <cell r="F245">
            <v>-47.6</v>
          </cell>
        </row>
        <row r="246">
          <cell r="F246">
            <v>16</v>
          </cell>
        </row>
        <row r="247">
          <cell r="F247">
            <v>597</v>
          </cell>
        </row>
        <row r="248">
          <cell r="F248">
            <v>140</v>
          </cell>
        </row>
        <row r="249">
          <cell r="F249">
            <v>-526919</v>
          </cell>
        </row>
        <row r="250">
          <cell r="F250">
            <v>-120.4</v>
          </cell>
        </row>
        <row r="251">
          <cell r="F251">
            <v>148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331</v>
          </cell>
        </row>
        <row r="256">
          <cell r="F256">
            <v>0.5</v>
          </cell>
        </row>
        <row r="257">
          <cell r="F257">
            <v>500</v>
          </cell>
        </row>
        <row r="258">
          <cell r="F258">
            <v>3197432.82</v>
          </cell>
        </row>
        <row r="259">
          <cell r="F259">
            <v>0</v>
          </cell>
        </row>
        <row r="260">
          <cell r="F260">
            <v>4460657.8899999997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0</v>
          </cell>
        </row>
        <row r="290">
          <cell r="F290">
            <v>0</v>
          </cell>
        </row>
        <row r="291">
          <cell r="F291">
            <v>0</v>
          </cell>
        </row>
        <row r="292">
          <cell r="F292">
            <v>0</v>
          </cell>
        </row>
        <row r="293">
          <cell r="F293">
            <v>0</v>
          </cell>
        </row>
        <row r="294">
          <cell r="F294">
            <v>0</v>
          </cell>
        </row>
        <row r="295">
          <cell r="F295">
            <v>0</v>
          </cell>
        </row>
        <row r="296">
          <cell r="F296">
            <v>0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0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0</v>
          </cell>
        </row>
        <row r="333">
          <cell r="F333">
            <v>0</v>
          </cell>
        </row>
        <row r="335">
          <cell r="F335">
            <v>1183288.9099999999</v>
          </cell>
        </row>
      </sheetData>
      <sheetData sheetId="1"/>
      <sheetData sheetId="2">
        <row r="39">
          <cell r="G39">
            <v>269990433.96000028</v>
          </cell>
          <cell r="H39">
            <v>170331270.46000051</v>
          </cell>
        </row>
        <row r="40">
          <cell r="G40">
            <v>532203562.83999997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67500-FF0E-46E1-ADA4-8E5AF7CF4229}">
  <sheetPr>
    <tabColor theme="3" tint="-0.249977111117893"/>
    <pageSetUpPr fitToPage="1"/>
  </sheetPr>
  <dimension ref="A1:G87"/>
  <sheetViews>
    <sheetView tabSelected="1" workbookViewId="0">
      <selection activeCell="A13" sqref="A13"/>
    </sheetView>
  </sheetViews>
  <sheetFormatPr baseColWidth="10" defaultColWidth="39.5703125" defaultRowHeight="12" x14ac:dyDescent="0.2"/>
  <cols>
    <col min="1" max="1" width="46.42578125" style="37" customWidth="1"/>
    <col min="2" max="2" width="24" style="38" customWidth="1"/>
    <col min="3" max="3" width="24" style="37" customWidth="1"/>
    <col min="4" max="4" width="3.7109375" style="37" customWidth="1"/>
    <col min="5" max="5" width="51.5703125" style="37" customWidth="1"/>
    <col min="6" max="7" width="26.42578125" style="37" customWidth="1"/>
    <col min="8" max="8" width="6" style="37" customWidth="1"/>
    <col min="9" max="16384" width="39.5703125" style="37"/>
  </cols>
  <sheetData>
    <row r="1" spans="1:7" s="4" customFormat="1" ht="12.75" x14ac:dyDescent="0.2">
      <c r="A1" s="1" t="s">
        <v>0</v>
      </c>
      <c r="B1" s="2"/>
      <c r="C1" s="2"/>
      <c r="D1" s="2"/>
      <c r="E1" s="2"/>
      <c r="F1" s="2"/>
      <c r="G1" s="3"/>
    </row>
    <row r="2" spans="1:7" s="4" customFormat="1" ht="12.75" x14ac:dyDescent="0.2">
      <c r="A2" s="5" t="s">
        <v>1</v>
      </c>
      <c r="B2" s="6"/>
      <c r="C2" s="6"/>
      <c r="D2" s="6"/>
      <c r="E2" s="6"/>
      <c r="F2" s="6"/>
      <c r="G2" s="7"/>
    </row>
    <row r="3" spans="1:7" s="4" customFormat="1" ht="12.75" x14ac:dyDescent="0.2">
      <c r="A3" s="5" t="s">
        <v>2</v>
      </c>
      <c r="B3" s="6"/>
      <c r="C3" s="6"/>
      <c r="D3" s="6"/>
      <c r="E3" s="6"/>
      <c r="F3" s="6"/>
      <c r="G3" s="7"/>
    </row>
    <row r="4" spans="1:7" s="4" customFormat="1" ht="13.5" thickBot="1" x14ac:dyDescent="0.25">
      <c r="A4" s="8" t="s">
        <v>3</v>
      </c>
      <c r="B4" s="9"/>
      <c r="C4" s="9"/>
      <c r="D4" s="9"/>
      <c r="E4" s="9"/>
      <c r="F4" s="9"/>
      <c r="G4" s="10"/>
    </row>
    <row r="5" spans="1:7" s="4" customFormat="1" ht="26.25" thickBot="1" x14ac:dyDescent="0.25">
      <c r="A5" s="11" t="s">
        <v>4</v>
      </c>
      <c r="B5" s="12" t="s">
        <v>5</v>
      </c>
      <c r="C5" s="13" t="s">
        <v>6</v>
      </c>
      <c r="D5" s="14"/>
      <c r="E5" s="15" t="s">
        <v>4</v>
      </c>
      <c r="F5" s="13" t="s">
        <v>5</v>
      </c>
      <c r="G5" s="13" t="s">
        <v>6</v>
      </c>
    </row>
    <row r="6" spans="1:7" s="20" customFormat="1" ht="15" x14ac:dyDescent="0.25">
      <c r="A6" s="16" t="s">
        <v>7</v>
      </c>
      <c r="B6" s="17"/>
      <c r="C6" s="18"/>
      <c r="D6" s="19"/>
      <c r="E6" s="18" t="s">
        <v>8</v>
      </c>
      <c r="F6" s="18"/>
      <c r="G6" s="18"/>
    </row>
    <row r="7" spans="1:7" s="20" customFormat="1" ht="15" x14ac:dyDescent="0.25">
      <c r="A7" s="16" t="s">
        <v>9</v>
      </c>
      <c r="B7" s="21"/>
      <c r="C7" s="21"/>
      <c r="D7" s="19"/>
      <c r="E7" s="18" t="s">
        <v>10</v>
      </c>
      <c r="F7" s="21"/>
      <c r="G7" s="22"/>
    </row>
    <row r="8" spans="1:7" s="20" customFormat="1" ht="28.5" x14ac:dyDescent="0.25">
      <c r="A8" s="23" t="s">
        <v>11</v>
      </c>
      <c r="B8" s="17">
        <f>SUM(B9:B15)</f>
        <v>71423477.479999989</v>
      </c>
      <c r="C8" s="17">
        <f>SUM(C9:C15)</f>
        <v>69801960.88000001</v>
      </c>
      <c r="D8" s="19"/>
      <c r="E8" s="22" t="s">
        <v>12</v>
      </c>
      <c r="F8" s="17">
        <f>SUM(F9:F17)</f>
        <v>323033422.63999999</v>
      </c>
      <c r="G8" s="17">
        <f>SUM(G9:G17)</f>
        <v>225683111.61999997</v>
      </c>
    </row>
    <row r="9" spans="1:7" s="20" customFormat="1" ht="15" x14ac:dyDescent="0.25">
      <c r="A9" s="23" t="s">
        <v>13</v>
      </c>
      <c r="B9" s="25">
        <f>SUM('[1]Balanza 310101'!F5)</f>
        <v>0</v>
      </c>
      <c r="C9" s="25">
        <v>0</v>
      </c>
      <c r="D9" s="19"/>
      <c r="E9" s="22" t="s">
        <v>14</v>
      </c>
      <c r="F9" s="25">
        <v>0</v>
      </c>
      <c r="G9" s="25">
        <v>3252724.42</v>
      </c>
    </row>
    <row r="10" spans="1:7" s="20" customFormat="1" ht="15" x14ac:dyDescent="0.25">
      <c r="A10" s="23" t="s">
        <v>15</v>
      </c>
      <c r="B10" s="25">
        <f>SUM('[1]Balanza 310101'!F6:F82)</f>
        <v>46557995.629999995</v>
      </c>
      <c r="C10" s="25">
        <v>47496796.340000004</v>
      </c>
      <c r="D10" s="19"/>
      <c r="E10" s="22" t="s">
        <v>16</v>
      </c>
      <c r="F10" s="25">
        <v>232699498.88999999</v>
      </c>
      <c r="G10" s="25">
        <v>159856353.59999999</v>
      </c>
    </row>
    <row r="11" spans="1:7" s="20" customFormat="1" ht="28.5" x14ac:dyDescent="0.25">
      <c r="A11" s="23" t="s">
        <v>17</v>
      </c>
      <c r="B11" s="25">
        <v>0</v>
      </c>
      <c r="C11" s="25">
        <v>0</v>
      </c>
      <c r="D11" s="19"/>
      <c r="E11" s="22" t="s">
        <v>18</v>
      </c>
      <c r="F11" s="25">
        <v>27810078.84</v>
      </c>
      <c r="G11" s="25">
        <v>5932716.96</v>
      </c>
    </row>
    <row r="12" spans="1:7" s="20" customFormat="1" ht="28.5" x14ac:dyDescent="0.25">
      <c r="A12" s="23" t="s">
        <v>19</v>
      </c>
      <c r="B12" s="25">
        <f>SUM('[1]Balanza 310101'!F83:F92)</f>
        <v>8161787.5300000003</v>
      </c>
      <c r="C12" s="25">
        <v>6850330.1399999997</v>
      </c>
      <c r="D12" s="19"/>
      <c r="E12" s="22" t="s">
        <v>20</v>
      </c>
      <c r="F12" s="25">
        <v>0</v>
      </c>
      <c r="G12" s="25">
        <v>0</v>
      </c>
    </row>
    <row r="13" spans="1:7" s="20" customFormat="1" ht="28.5" x14ac:dyDescent="0.25">
      <c r="A13" s="23" t="s">
        <v>21</v>
      </c>
      <c r="B13" s="25">
        <v>0</v>
      </c>
      <c r="C13" s="25">
        <v>0</v>
      </c>
      <c r="D13" s="19"/>
      <c r="E13" s="22" t="s">
        <v>22</v>
      </c>
      <c r="F13" s="25">
        <v>0</v>
      </c>
      <c r="G13" s="25">
        <v>0</v>
      </c>
    </row>
    <row r="14" spans="1:7" s="20" customFormat="1" ht="28.5" x14ac:dyDescent="0.25">
      <c r="A14" s="23" t="s">
        <v>23</v>
      </c>
      <c r="B14" s="25">
        <f>SUM('[1]Balanza 310101'!F93)</f>
        <v>16703694.32</v>
      </c>
      <c r="C14" s="25">
        <v>15454834.4</v>
      </c>
      <c r="D14" s="19"/>
      <c r="E14" s="22" t="s">
        <v>24</v>
      </c>
      <c r="F14" s="25">
        <v>0</v>
      </c>
      <c r="G14" s="25">
        <v>0</v>
      </c>
    </row>
    <row r="15" spans="1:7" s="20" customFormat="1" ht="28.5" x14ac:dyDescent="0.25">
      <c r="A15" s="23" t="s">
        <v>25</v>
      </c>
      <c r="B15" s="25">
        <v>0</v>
      </c>
      <c r="C15" s="25">
        <v>0</v>
      </c>
      <c r="D15" s="19"/>
      <c r="E15" s="22" t="s">
        <v>26</v>
      </c>
      <c r="F15" s="25">
        <v>38740992.799999997</v>
      </c>
      <c r="G15" s="25">
        <v>34105453.359999999</v>
      </c>
    </row>
    <row r="16" spans="1:7" s="20" customFormat="1" ht="28.5" x14ac:dyDescent="0.25">
      <c r="A16" s="26" t="s">
        <v>27</v>
      </c>
      <c r="B16" s="17">
        <f>SUM(B17:B23)</f>
        <v>409518122.93000007</v>
      </c>
      <c r="C16" s="17">
        <f>SUM(C17:C23)</f>
        <v>195773022.59999999</v>
      </c>
      <c r="D16" s="19"/>
      <c r="E16" s="22" t="s">
        <v>28</v>
      </c>
      <c r="F16" s="25">
        <v>94857.07</v>
      </c>
      <c r="G16" s="25">
        <v>3464217.21</v>
      </c>
    </row>
    <row r="17" spans="1:7" s="20" customFormat="1" ht="15" x14ac:dyDescent="0.25">
      <c r="A17" s="23" t="s">
        <v>29</v>
      </c>
      <c r="B17" s="25">
        <v>0</v>
      </c>
      <c r="C17" s="25">
        <v>0</v>
      </c>
      <c r="D17" s="19"/>
      <c r="E17" s="22" t="s">
        <v>30</v>
      </c>
      <c r="F17" s="25">
        <f>26590633.04-2902638</f>
        <v>23687995.039999999</v>
      </c>
      <c r="G17" s="25">
        <f>71812399.61-52745519.2+4765.66</f>
        <v>19071646.069999997</v>
      </c>
    </row>
    <row r="18" spans="1:7" s="20" customFormat="1" ht="28.5" x14ac:dyDescent="0.25">
      <c r="A18" s="23" t="s">
        <v>31</v>
      </c>
      <c r="B18" s="25">
        <f>SUM('[1]Balanza 310101'!F94)</f>
        <v>0</v>
      </c>
      <c r="C18" s="25">
        <v>158291804.5</v>
      </c>
      <c r="D18" s="19"/>
      <c r="E18" s="22" t="s">
        <v>32</v>
      </c>
      <c r="F18" s="27">
        <f>SUM(F19:F21)</f>
        <v>25629910.699999999</v>
      </c>
      <c r="G18" s="27">
        <f>SUM(G19:G21)</f>
        <v>52745519.200000003</v>
      </c>
    </row>
    <row r="19" spans="1:7" s="20" customFormat="1" ht="28.5" x14ac:dyDescent="0.25">
      <c r="A19" s="23" t="s">
        <v>33</v>
      </c>
      <c r="B19" s="25">
        <f>SUM('[1]Balanza 310101'!F95:F260)</f>
        <v>409518122.93000007</v>
      </c>
      <c r="C19" s="25">
        <v>37481218.100000001</v>
      </c>
      <c r="D19" s="19"/>
      <c r="E19" s="22" t="s">
        <v>34</v>
      </c>
      <c r="F19" s="25">
        <f>22727272.7+2902638</f>
        <v>25629910.699999999</v>
      </c>
      <c r="G19" s="25">
        <v>52745519.200000003</v>
      </c>
    </row>
    <row r="20" spans="1:7" s="20" customFormat="1" ht="28.5" x14ac:dyDescent="0.25">
      <c r="A20" s="23" t="s">
        <v>35</v>
      </c>
      <c r="B20" s="25">
        <f>SUM('[1]Balanza 310101'!F261:F333)</f>
        <v>0</v>
      </c>
      <c r="C20" s="25">
        <v>0</v>
      </c>
      <c r="D20" s="19"/>
      <c r="E20" s="22" t="s">
        <v>36</v>
      </c>
      <c r="F20" s="25">
        <v>0</v>
      </c>
      <c r="G20" s="25">
        <v>0</v>
      </c>
    </row>
    <row r="21" spans="1:7" s="20" customFormat="1" ht="28.5" x14ac:dyDescent="0.25">
      <c r="A21" s="23" t="s">
        <v>37</v>
      </c>
      <c r="B21" s="25">
        <v>0</v>
      </c>
      <c r="C21" s="25">
        <v>0</v>
      </c>
      <c r="D21" s="19"/>
      <c r="E21" s="22" t="s">
        <v>38</v>
      </c>
      <c r="F21" s="25">
        <v>0</v>
      </c>
      <c r="G21" s="25">
        <v>0</v>
      </c>
    </row>
    <row r="22" spans="1:7" s="20" customFormat="1" ht="28.5" x14ac:dyDescent="0.25">
      <c r="A22" s="23" t="s">
        <v>39</v>
      </c>
      <c r="B22" s="25">
        <v>0</v>
      </c>
      <c r="C22" s="25">
        <v>0</v>
      </c>
      <c r="D22" s="19"/>
      <c r="E22" s="22" t="s">
        <v>40</v>
      </c>
      <c r="F22" s="27">
        <f>SUM(F23:F24)</f>
        <v>0</v>
      </c>
      <c r="G22" s="27">
        <f>SUM(G23:G24)</f>
        <v>0</v>
      </c>
    </row>
    <row r="23" spans="1:7" s="20" customFormat="1" ht="28.5" x14ac:dyDescent="0.25">
      <c r="A23" s="23" t="s">
        <v>41</v>
      </c>
      <c r="B23" s="25">
        <v>0</v>
      </c>
      <c r="C23" s="25">
        <v>0</v>
      </c>
      <c r="D23" s="19"/>
      <c r="E23" s="22" t="s">
        <v>42</v>
      </c>
      <c r="F23" s="25">
        <v>0</v>
      </c>
      <c r="G23" s="25">
        <v>0</v>
      </c>
    </row>
    <row r="24" spans="1:7" s="20" customFormat="1" ht="28.5" x14ac:dyDescent="0.25">
      <c r="A24" s="23" t="s">
        <v>43</v>
      </c>
      <c r="B24" s="17">
        <f>SUM(B25:B29)</f>
        <v>2383288.91</v>
      </c>
      <c r="C24" s="17">
        <f>SUM(C25:C29)</f>
        <v>3333059.69</v>
      </c>
      <c r="D24" s="19"/>
      <c r="E24" s="22" t="s">
        <v>44</v>
      </c>
      <c r="F24" s="25">
        <v>0</v>
      </c>
      <c r="G24" s="25">
        <v>0</v>
      </c>
    </row>
    <row r="25" spans="1:7" s="20" customFormat="1" ht="28.5" x14ac:dyDescent="0.25">
      <c r="A25" s="23" t="s">
        <v>45</v>
      </c>
      <c r="B25" s="21">
        <f>SUM('[1]Balanza 310101'!F335)</f>
        <v>1183288.9099999999</v>
      </c>
      <c r="C25" s="21">
        <v>2133059.69</v>
      </c>
      <c r="D25" s="19"/>
      <c r="E25" s="22" t="s">
        <v>46</v>
      </c>
      <c r="F25" s="27">
        <v>0</v>
      </c>
      <c r="G25" s="27">
        <v>0</v>
      </c>
    </row>
    <row r="26" spans="1:7" s="20" customFormat="1" ht="28.5" x14ac:dyDescent="0.25">
      <c r="A26" s="23" t="s">
        <v>47</v>
      </c>
      <c r="B26" s="21">
        <v>1200000</v>
      </c>
      <c r="C26" s="21">
        <v>1200000</v>
      </c>
      <c r="D26" s="19"/>
      <c r="E26" s="22" t="s">
        <v>48</v>
      </c>
      <c r="F26" s="27">
        <f>SUM(F27:F29)</f>
        <v>0</v>
      </c>
      <c r="G26" s="27">
        <f>SUM(G27:G29)</f>
        <v>0</v>
      </c>
    </row>
    <row r="27" spans="1:7" s="20" customFormat="1" ht="28.5" x14ac:dyDescent="0.25">
      <c r="A27" s="23" t="s">
        <v>49</v>
      </c>
      <c r="B27" s="25">
        <v>0</v>
      </c>
      <c r="C27" s="25">
        <v>0</v>
      </c>
      <c r="D27" s="19"/>
      <c r="E27" s="22" t="s">
        <v>50</v>
      </c>
      <c r="F27" s="25">
        <v>0</v>
      </c>
      <c r="G27" s="25">
        <v>0</v>
      </c>
    </row>
    <row r="28" spans="1:7" s="20" customFormat="1" ht="28.5" x14ac:dyDescent="0.25">
      <c r="A28" s="23" t="s">
        <v>51</v>
      </c>
      <c r="B28" s="25">
        <v>0</v>
      </c>
      <c r="C28" s="25">
        <v>0</v>
      </c>
      <c r="D28" s="19"/>
      <c r="E28" s="22" t="s">
        <v>52</v>
      </c>
      <c r="F28" s="25">
        <v>0</v>
      </c>
      <c r="G28" s="25">
        <v>0</v>
      </c>
    </row>
    <row r="29" spans="1:7" s="20" customFormat="1" ht="28.5" x14ac:dyDescent="0.25">
      <c r="A29" s="23" t="s">
        <v>53</v>
      </c>
      <c r="B29" s="25">
        <v>0</v>
      </c>
      <c r="C29" s="25">
        <v>0</v>
      </c>
      <c r="D29" s="19"/>
      <c r="E29" s="22" t="s">
        <v>54</v>
      </c>
      <c r="F29" s="25">
        <v>0</v>
      </c>
      <c r="G29" s="25">
        <v>0</v>
      </c>
    </row>
    <row r="30" spans="1:7" s="20" customFormat="1" ht="28.5" x14ac:dyDescent="0.25">
      <c r="A30" s="23" t="s">
        <v>55</v>
      </c>
      <c r="B30" s="27">
        <v>0</v>
      </c>
      <c r="C30" s="27">
        <v>0</v>
      </c>
      <c r="D30" s="19"/>
      <c r="E30" s="22" t="s">
        <v>56</v>
      </c>
      <c r="F30" s="27">
        <f>SUM(F31:F36)</f>
        <v>4865013.01</v>
      </c>
      <c r="G30" s="27">
        <f>SUM(G31:G36)</f>
        <v>4844293.71</v>
      </c>
    </row>
    <row r="31" spans="1:7" s="20" customFormat="1" ht="15" x14ac:dyDescent="0.25">
      <c r="A31" s="23" t="s">
        <v>57</v>
      </c>
      <c r="B31" s="25">
        <v>0</v>
      </c>
      <c r="C31" s="25">
        <v>0</v>
      </c>
      <c r="D31" s="19"/>
      <c r="E31" s="22" t="s">
        <v>58</v>
      </c>
      <c r="F31" s="25">
        <v>0</v>
      </c>
      <c r="G31" s="25">
        <v>0</v>
      </c>
    </row>
    <row r="32" spans="1:7" s="20" customFormat="1" ht="15" x14ac:dyDescent="0.25">
      <c r="A32" s="23" t="s">
        <v>59</v>
      </c>
      <c r="B32" s="25">
        <v>0</v>
      </c>
      <c r="C32" s="25">
        <v>0</v>
      </c>
      <c r="D32" s="19"/>
      <c r="E32" s="22" t="s">
        <v>60</v>
      </c>
      <c r="F32" s="25">
        <v>20719.3</v>
      </c>
      <c r="G32" s="25">
        <v>0</v>
      </c>
    </row>
    <row r="33" spans="1:7" s="20" customFormat="1" ht="28.5" x14ac:dyDescent="0.25">
      <c r="A33" s="23" t="s">
        <v>61</v>
      </c>
      <c r="B33" s="25">
        <v>0</v>
      </c>
      <c r="C33" s="25">
        <v>0</v>
      </c>
      <c r="D33" s="19"/>
      <c r="E33" s="22" t="s">
        <v>62</v>
      </c>
      <c r="F33" s="25">
        <v>0</v>
      </c>
      <c r="G33" s="25">
        <v>0</v>
      </c>
    </row>
    <row r="34" spans="1:7" s="20" customFormat="1" ht="28.5" x14ac:dyDescent="0.25">
      <c r="A34" s="23" t="s">
        <v>63</v>
      </c>
      <c r="B34" s="25">
        <v>0</v>
      </c>
      <c r="C34" s="25">
        <v>0</v>
      </c>
      <c r="D34" s="19"/>
      <c r="E34" s="22" t="s">
        <v>64</v>
      </c>
      <c r="F34" s="25">
        <v>4844293.71</v>
      </c>
      <c r="G34" s="25">
        <v>4844293.71</v>
      </c>
    </row>
    <row r="35" spans="1:7" s="20" customFormat="1" ht="28.5" x14ac:dyDescent="0.25">
      <c r="A35" s="23" t="s">
        <v>65</v>
      </c>
      <c r="B35" s="25">
        <v>0</v>
      </c>
      <c r="C35" s="25">
        <v>0</v>
      </c>
      <c r="D35" s="19"/>
      <c r="E35" s="22" t="s">
        <v>66</v>
      </c>
      <c r="F35" s="25">
        <v>0</v>
      </c>
      <c r="G35" s="25">
        <v>0</v>
      </c>
    </row>
    <row r="36" spans="1:7" s="20" customFormat="1" ht="15" x14ac:dyDescent="0.25">
      <c r="A36" s="23" t="s">
        <v>67</v>
      </c>
      <c r="B36" s="27">
        <v>0</v>
      </c>
      <c r="C36" s="27">
        <v>0</v>
      </c>
      <c r="D36" s="19"/>
      <c r="E36" s="22" t="s">
        <v>68</v>
      </c>
      <c r="F36" s="25">
        <v>0</v>
      </c>
      <c r="G36" s="25">
        <v>0</v>
      </c>
    </row>
    <row r="37" spans="1:7" s="20" customFormat="1" ht="28.5" x14ac:dyDescent="0.25">
      <c r="A37" s="23" t="s">
        <v>69</v>
      </c>
      <c r="B37" s="25">
        <v>0</v>
      </c>
      <c r="C37" s="25">
        <v>0</v>
      </c>
      <c r="D37" s="19"/>
      <c r="E37" s="22" t="s">
        <v>70</v>
      </c>
      <c r="F37" s="27">
        <f>SUM(F38:F40)</f>
        <v>0</v>
      </c>
      <c r="G37" s="27">
        <f>SUM(G38:G40)</f>
        <v>0</v>
      </c>
    </row>
    <row r="38" spans="1:7" s="20" customFormat="1" ht="28.5" x14ac:dyDescent="0.25">
      <c r="A38" s="23" t="s">
        <v>71</v>
      </c>
      <c r="B38" s="25">
        <v>0</v>
      </c>
      <c r="C38" s="25">
        <v>0</v>
      </c>
      <c r="D38" s="19"/>
      <c r="E38" s="22" t="s">
        <v>72</v>
      </c>
      <c r="F38" s="25">
        <v>0</v>
      </c>
      <c r="G38" s="25">
        <v>0</v>
      </c>
    </row>
    <row r="39" spans="1:7" s="20" customFormat="1" ht="15" x14ac:dyDescent="0.25">
      <c r="A39" s="23" t="s">
        <v>73</v>
      </c>
      <c r="B39" s="25">
        <v>0</v>
      </c>
      <c r="C39" s="25">
        <v>0</v>
      </c>
      <c r="D39" s="19"/>
      <c r="E39" s="22" t="s">
        <v>74</v>
      </c>
      <c r="F39" s="25">
        <v>0</v>
      </c>
      <c r="G39" s="25">
        <v>0</v>
      </c>
    </row>
    <row r="40" spans="1:7" s="20" customFormat="1" ht="15" x14ac:dyDescent="0.25">
      <c r="A40" s="23" t="s">
        <v>75</v>
      </c>
      <c r="B40" s="27">
        <v>0</v>
      </c>
      <c r="C40" s="27">
        <v>0</v>
      </c>
      <c r="D40" s="19"/>
      <c r="E40" s="22" t="s">
        <v>76</v>
      </c>
      <c r="F40" s="25">
        <v>0</v>
      </c>
      <c r="G40" s="25">
        <v>0</v>
      </c>
    </row>
    <row r="41" spans="1:7" s="20" customFormat="1" ht="15" x14ac:dyDescent="0.25">
      <c r="A41" s="23" t="s">
        <v>77</v>
      </c>
      <c r="B41" s="25">
        <v>0</v>
      </c>
      <c r="C41" s="25">
        <v>0</v>
      </c>
      <c r="D41" s="19"/>
      <c r="E41" s="22" t="s">
        <v>78</v>
      </c>
      <c r="F41" s="27">
        <f>SUM(F42:F44)</f>
        <v>0</v>
      </c>
      <c r="G41" s="27">
        <f>SUM(G42:G44)</f>
        <v>0</v>
      </c>
    </row>
    <row r="42" spans="1:7" s="20" customFormat="1" ht="28.5" x14ac:dyDescent="0.25">
      <c r="A42" s="23" t="s">
        <v>79</v>
      </c>
      <c r="B42" s="25">
        <v>0</v>
      </c>
      <c r="C42" s="25">
        <v>0</v>
      </c>
      <c r="D42" s="19"/>
      <c r="E42" s="22" t="s">
        <v>80</v>
      </c>
      <c r="F42" s="25">
        <v>0</v>
      </c>
      <c r="G42" s="25">
        <v>0</v>
      </c>
    </row>
    <row r="43" spans="1:7" s="20" customFormat="1" ht="28.5" x14ac:dyDescent="0.25">
      <c r="A43" s="23" t="s">
        <v>81</v>
      </c>
      <c r="B43" s="25">
        <v>0</v>
      </c>
      <c r="C43" s="25">
        <v>0</v>
      </c>
      <c r="D43" s="19"/>
      <c r="E43" s="22" t="s">
        <v>82</v>
      </c>
      <c r="F43" s="25">
        <v>0</v>
      </c>
      <c r="G43" s="25">
        <v>0</v>
      </c>
    </row>
    <row r="44" spans="1:7" s="20" customFormat="1" ht="15" x14ac:dyDescent="0.25">
      <c r="A44" s="23" t="s">
        <v>83</v>
      </c>
      <c r="B44" s="25">
        <v>0</v>
      </c>
      <c r="C44" s="25">
        <v>0</v>
      </c>
      <c r="D44" s="19"/>
      <c r="E44" s="22" t="s">
        <v>84</v>
      </c>
      <c r="F44" s="25">
        <v>0</v>
      </c>
      <c r="G44" s="25">
        <v>0</v>
      </c>
    </row>
    <row r="45" spans="1:7" s="20" customFormat="1" ht="15" x14ac:dyDescent="0.25">
      <c r="A45" s="23"/>
      <c r="B45" s="21"/>
      <c r="C45" s="21"/>
      <c r="D45" s="19"/>
      <c r="E45" s="22"/>
      <c r="F45" s="25"/>
      <c r="G45" s="25"/>
    </row>
    <row r="46" spans="1:7" s="20" customFormat="1" ht="30" x14ac:dyDescent="0.25">
      <c r="A46" s="16" t="s">
        <v>85</v>
      </c>
      <c r="B46" s="17">
        <f>B40+B36+B30+B24+B16+B8</f>
        <v>483324889.32000005</v>
      </c>
      <c r="C46" s="17">
        <f>C40+C36+C30+C24+C16+C8</f>
        <v>268908043.17000002</v>
      </c>
      <c r="D46" s="19"/>
      <c r="E46" s="18" t="s">
        <v>86</v>
      </c>
      <c r="F46" s="27">
        <f>F8+F18+F22+F25+F26+F30+F37+F41</f>
        <v>353528346.34999996</v>
      </c>
      <c r="G46" s="27">
        <f>G8+G18+G22+G25+G26+G30+G37+G41</f>
        <v>283272924.52999997</v>
      </c>
    </row>
    <row r="47" spans="1:7" s="20" customFormat="1" ht="15" x14ac:dyDescent="0.25">
      <c r="A47" s="26"/>
      <c r="B47" s="17"/>
      <c r="C47" s="21"/>
      <c r="D47" s="28"/>
      <c r="E47" s="29"/>
      <c r="F47" s="25"/>
      <c r="G47" s="25"/>
    </row>
    <row r="48" spans="1:7" s="20" customFormat="1" ht="15" x14ac:dyDescent="0.25">
      <c r="A48" s="16" t="s">
        <v>87</v>
      </c>
      <c r="B48" s="21"/>
      <c r="C48" s="21"/>
      <c r="D48" s="28"/>
      <c r="E48" s="18" t="s">
        <v>88</v>
      </c>
      <c r="F48" s="25"/>
      <c r="G48" s="25"/>
    </row>
    <row r="49" spans="1:7" s="20" customFormat="1" ht="15" x14ac:dyDescent="0.25">
      <c r="A49" s="23" t="s">
        <v>89</v>
      </c>
      <c r="B49" s="25">
        <v>0</v>
      </c>
      <c r="C49" s="25">
        <v>0</v>
      </c>
      <c r="D49" s="19"/>
      <c r="E49" s="22" t="s">
        <v>90</v>
      </c>
      <c r="F49" s="25">
        <v>0</v>
      </c>
      <c r="G49" s="25">
        <v>0</v>
      </c>
    </row>
    <row r="50" spans="1:7" s="20" customFormat="1" ht="28.5" x14ac:dyDescent="0.25">
      <c r="A50" s="23" t="s">
        <v>91</v>
      </c>
      <c r="B50" s="25">
        <v>0</v>
      </c>
      <c r="C50" s="25">
        <v>0</v>
      </c>
      <c r="D50" s="19"/>
      <c r="E50" s="22" t="s">
        <v>92</v>
      </c>
      <c r="F50" s="25">
        <v>2704881.58</v>
      </c>
      <c r="G50" s="25">
        <v>2918838.06</v>
      </c>
    </row>
    <row r="51" spans="1:7" s="20" customFormat="1" ht="28.5" x14ac:dyDescent="0.25">
      <c r="A51" s="23" t="s">
        <v>93</v>
      </c>
      <c r="B51" s="25">
        <v>2769536468.3000002</v>
      </c>
      <c r="C51" s="25">
        <v>2490984111.96</v>
      </c>
      <c r="D51" s="19"/>
      <c r="E51" s="22" t="s">
        <v>94</v>
      </c>
      <c r="F51" s="25">
        <v>309291515.51999998</v>
      </c>
      <c r="G51" s="25">
        <v>343866642.83999997</v>
      </c>
    </row>
    <row r="52" spans="1:7" s="20" customFormat="1" ht="15" x14ac:dyDescent="0.25">
      <c r="A52" s="23" t="s">
        <v>95</v>
      </c>
      <c r="B52" s="25">
        <v>386546627.26999998</v>
      </c>
      <c r="C52" s="25">
        <v>328647366.47000003</v>
      </c>
      <c r="D52" s="19"/>
      <c r="E52" s="22" t="s">
        <v>96</v>
      </c>
      <c r="F52" s="25">
        <v>0</v>
      </c>
      <c r="G52" s="25">
        <v>0</v>
      </c>
    </row>
    <row r="53" spans="1:7" s="20" customFormat="1" ht="28.5" x14ac:dyDescent="0.25">
      <c r="A53" s="23" t="s">
        <v>97</v>
      </c>
      <c r="B53" s="25">
        <v>42990108</v>
      </c>
      <c r="C53" s="25">
        <v>64196271.619999997</v>
      </c>
      <c r="D53" s="19"/>
      <c r="E53" s="22" t="s">
        <v>98</v>
      </c>
      <c r="F53" s="25">
        <v>0</v>
      </c>
      <c r="G53" s="25">
        <v>0</v>
      </c>
    </row>
    <row r="54" spans="1:7" s="20" customFormat="1" ht="28.5" x14ac:dyDescent="0.25">
      <c r="A54" s="23" t="s">
        <v>99</v>
      </c>
      <c r="B54" s="25">
        <v>-371533772.77999997</v>
      </c>
      <c r="C54" s="25">
        <v>-387531649.07999998</v>
      </c>
      <c r="D54" s="30"/>
      <c r="E54" s="22" t="s">
        <v>100</v>
      </c>
      <c r="F54" s="25">
        <v>0</v>
      </c>
      <c r="G54" s="25">
        <v>0</v>
      </c>
    </row>
    <row r="55" spans="1:7" s="20" customFormat="1" ht="15" x14ac:dyDescent="0.25">
      <c r="A55" s="23" t="s">
        <v>101</v>
      </c>
      <c r="B55" s="25">
        <v>0</v>
      </c>
      <c r="C55" s="25">
        <v>9101775.3800000008</v>
      </c>
      <c r="D55" s="30"/>
      <c r="E55" s="18"/>
      <c r="F55" s="22"/>
      <c r="G55" s="21"/>
    </row>
    <row r="56" spans="1:7" s="20" customFormat="1" ht="30" x14ac:dyDescent="0.25">
      <c r="A56" s="23" t="s">
        <v>102</v>
      </c>
      <c r="B56" s="25">
        <v>0</v>
      </c>
      <c r="C56" s="25">
        <v>0</v>
      </c>
      <c r="D56" s="30"/>
      <c r="E56" s="18" t="s">
        <v>103</v>
      </c>
      <c r="F56" s="31">
        <f>SUM(F50:F54)</f>
        <v>311996397.09999996</v>
      </c>
      <c r="G56" s="31">
        <f>SUM(G50:G54)</f>
        <v>346785480.89999998</v>
      </c>
    </row>
    <row r="57" spans="1:7" s="20" customFormat="1" ht="15" x14ac:dyDescent="0.25">
      <c r="A57" s="23" t="s">
        <v>104</v>
      </c>
      <c r="B57" s="25">
        <v>0</v>
      </c>
      <c r="C57" s="25">
        <v>0</v>
      </c>
      <c r="D57" s="19"/>
      <c r="E57" s="29"/>
      <c r="F57" s="22"/>
      <c r="G57" s="22"/>
    </row>
    <row r="58" spans="1:7" s="20" customFormat="1" ht="15" x14ac:dyDescent="0.25">
      <c r="A58" s="23"/>
      <c r="B58" s="21"/>
      <c r="C58" s="21"/>
      <c r="D58" s="19"/>
      <c r="E58" s="18" t="s">
        <v>105</v>
      </c>
      <c r="F58" s="31">
        <f>F46+F56</f>
        <v>665524743.44999993</v>
      </c>
      <c r="G58" s="31">
        <f>G46+G56</f>
        <v>630058405.42999995</v>
      </c>
    </row>
    <row r="59" spans="1:7" s="20" customFormat="1" ht="30" x14ac:dyDescent="0.25">
      <c r="A59" s="16" t="s">
        <v>106</v>
      </c>
      <c r="B59" s="21">
        <f>SUM(B49:B57)</f>
        <v>2827539430.79</v>
      </c>
      <c r="C59" s="21">
        <f>SUM(C49:C57)</f>
        <v>2505397876.3500004</v>
      </c>
      <c r="D59" s="19"/>
      <c r="E59" s="22"/>
      <c r="F59" s="25"/>
      <c r="G59" s="25"/>
    </row>
    <row r="60" spans="1:7" s="20" customFormat="1" ht="15" x14ac:dyDescent="0.25">
      <c r="A60" s="23"/>
      <c r="B60" s="21"/>
      <c r="C60" s="21"/>
      <c r="D60" s="30"/>
      <c r="E60" s="18" t="s">
        <v>107</v>
      </c>
      <c r="F60" s="22"/>
      <c r="G60" s="22"/>
    </row>
    <row r="61" spans="1:7" s="20" customFormat="1" ht="15" x14ac:dyDescent="0.25">
      <c r="A61" s="16" t="s">
        <v>108</v>
      </c>
      <c r="B61" s="17">
        <f>B59+B46</f>
        <v>3310864320.1100001</v>
      </c>
      <c r="C61" s="17">
        <f>C59+C46</f>
        <v>2774305919.5200005</v>
      </c>
      <c r="D61" s="19"/>
      <c r="E61" s="18"/>
      <c r="F61" s="22"/>
      <c r="G61" s="22"/>
    </row>
    <row r="62" spans="1:7" s="20" customFormat="1" ht="30" x14ac:dyDescent="0.25">
      <c r="A62" s="23"/>
      <c r="B62" s="21"/>
      <c r="C62" s="21"/>
      <c r="D62" s="19"/>
      <c r="E62" s="18" t="s">
        <v>109</v>
      </c>
      <c r="F62" s="27">
        <f>SUM(F63:F65)</f>
        <v>1843145579.8599999</v>
      </c>
      <c r="G62" s="27">
        <f>SUM(G63:G65)</f>
        <v>1575560409.2</v>
      </c>
    </row>
    <row r="63" spans="1:7" s="20" customFormat="1" ht="15" x14ac:dyDescent="0.25">
      <c r="A63" s="23"/>
      <c r="B63" s="21"/>
      <c r="C63" s="21"/>
      <c r="D63" s="19"/>
      <c r="E63" s="22" t="s">
        <v>110</v>
      </c>
      <c r="F63" s="25">
        <v>0</v>
      </c>
      <c r="G63" s="25">
        <v>0</v>
      </c>
    </row>
    <row r="64" spans="1:7" s="20" customFormat="1" ht="15" x14ac:dyDescent="0.25">
      <c r="A64" s="23"/>
      <c r="B64" s="21"/>
      <c r="C64" s="21"/>
      <c r="D64" s="19"/>
      <c r="E64" s="22" t="s">
        <v>111</v>
      </c>
      <c r="F64" s="21">
        <v>1843145579.8599999</v>
      </c>
      <c r="G64" s="21">
        <v>1575560409.2</v>
      </c>
    </row>
    <row r="65" spans="1:7" s="20" customFormat="1" ht="15" x14ac:dyDescent="0.25">
      <c r="A65" s="23"/>
      <c r="B65" s="21"/>
      <c r="C65" s="21"/>
      <c r="D65" s="19"/>
      <c r="E65" s="22" t="s">
        <v>112</v>
      </c>
      <c r="F65" s="21"/>
      <c r="G65" s="21"/>
    </row>
    <row r="66" spans="1:7" s="20" customFormat="1" ht="15" x14ac:dyDescent="0.25">
      <c r="A66" s="23"/>
      <c r="B66" s="21"/>
      <c r="C66" s="21"/>
      <c r="D66" s="19"/>
      <c r="E66" s="22"/>
      <c r="F66" s="22"/>
      <c r="G66" s="22"/>
    </row>
    <row r="67" spans="1:7" s="20" customFormat="1" ht="30" x14ac:dyDescent="0.25">
      <c r="A67" s="23"/>
      <c r="B67" s="21"/>
      <c r="C67" s="21"/>
      <c r="D67" s="19"/>
      <c r="E67" s="18" t="s">
        <v>113</v>
      </c>
      <c r="F67" s="17">
        <f>SUM(F68:F72)</f>
        <v>802193996.80000019</v>
      </c>
      <c r="G67" s="17">
        <f>SUM(G68:G72)</f>
        <v>568687104.89000058</v>
      </c>
    </row>
    <row r="68" spans="1:7" s="20" customFormat="1" ht="15" x14ac:dyDescent="0.25">
      <c r="A68" s="23"/>
      <c r="B68" s="21"/>
      <c r="C68" s="22"/>
      <c r="D68" s="19"/>
      <c r="E68" s="22" t="s">
        <v>114</v>
      </c>
      <c r="F68" s="21">
        <f>[1]ESF!G39</f>
        <v>269990433.96000028</v>
      </c>
      <c r="G68" s="21">
        <f>[1]ESF!H39</f>
        <v>170331270.46000051</v>
      </c>
    </row>
    <row r="69" spans="1:7" s="20" customFormat="1" ht="15" x14ac:dyDescent="0.25">
      <c r="A69" s="23"/>
      <c r="B69" s="21"/>
      <c r="C69" s="22"/>
      <c r="D69" s="19"/>
      <c r="E69" s="22" t="s">
        <v>115</v>
      </c>
      <c r="F69" s="21">
        <f>[1]ESF!G40</f>
        <v>532203562.83999997</v>
      </c>
      <c r="G69" s="21">
        <v>398355834.43000001</v>
      </c>
    </row>
    <row r="70" spans="1:7" s="20" customFormat="1" ht="15" x14ac:dyDescent="0.25">
      <c r="A70" s="23"/>
      <c r="B70" s="21"/>
      <c r="C70" s="22"/>
      <c r="D70" s="19"/>
      <c r="E70" s="22" t="s">
        <v>116</v>
      </c>
      <c r="F70" s="25">
        <v>0</v>
      </c>
      <c r="G70" s="25">
        <v>0</v>
      </c>
    </row>
    <row r="71" spans="1:7" s="20" customFormat="1" ht="15" x14ac:dyDescent="0.25">
      <c r="A71" s="23"/>
      <c r="B71" s="21"/>
      <c r="C71" s="22"/>
      <c r="D71" s="19"/>
      <c r="E71" s="22" t="s">
        <v>117</v>
      </c>
      <c r="F71" s="25">
        <v>0</v>
      </c>
      <c r="G71" s="25">
        <v>0</v>
      </c>
    </row>
    <row r="72" spans="1:7" s="20" customFormat="1" ht="28.5" x14ac:dyDescent="0.25">
      <c r="A72" s="23"/>
      <c r="B72" s="21"/>
      <c r="C72" s="22"/>
      <c r="D72" s="19"/>
      <c r="E72" s="22" t="s">
        <v>118</v>
      </c>
      <c r="F72" s="25">
        <v>0</v>
      </c>
      <c r="G72" s="25">
        <v>0</v>
      </c>
    </row>
    <row r="73" spans="1:7" s="20" customFormat="1" ht="15" x14ac:dyDescent="0.25">
      <c r="A73" s="23"/>
      <c r="B73" s="21"/>
      <c r="C73" s="22"/>
      <c r="D73" s="19"/>
      <c r="E73" s="22"/>
      <c r="F73" s="25"/>
      <c r="G73" s="25"/>
    </row>
    <row r="74" spans="1:7" s="20" customFormat="1" ht="30" x14ac:dyDescent="0.25">
      <c r="A74" s="23"/>
      <c r="B74" s="21"/>
      <c r="C74" s="22"/>
      <c r="D74" s="19"/>
      <c r="E74" s="18" t="s">
        <v>119</v>
      </c>
      <c r="F74" s="27">
        <f>SUM(F75:F76)</f>
        <v>0</v>
      </c>
      <c r="G74" s="27">
        <f>SUM(G75:G76)</f>
        <v>0</v>
      </c>
    </row>
    <row r="75" spans="1:7" s="20" customFormat="1" ht="15" x14ac:dyDescent="0.25">
      <c r="A75" s="23"/>
      <c r="B75" s="21"/>
      <c r="C75" s="22"/>
      <c r="D75" s="19"/>
      <c r="E75" s="22" t="s">
        <v>120</v>
      </c>
      <c r="F75" s="25">
        <v>0</v>
      </c>
      <c r="G75" s="25">
        <v>0</v>
      </c>
    </row>
    <row r="76" spans="1:7" s="20" customFormat="1" ht="15" x14ac:dyDescent="0.25">
      <c r="A76" s="23"/>
      <c r="B76" s="21"/>
      <c r="C76" s="22"/>
      <c r="D76" s="19"/>
      <c r="E76" s="22" t="s">
        <v>121</v>
      </c>
      <c r="F76" s="25">
        <v>0</v>
      </c>
      <c r="G76" s="25">
        <v>0</v>
      </c>
    </row>
    <row r="77" spans="1:7" s="20" customFormat="1" ht="15" x14ac:dyDescent="0.25">
      <c r="A77" s="23"/>
      <c r="B77" s="21"/>
      <c r="C77" s="22"/>
      <c r="D77" s="19"/>
      <c r="E77" s="22"/>
      <c r="F77" s="22"/>
      <c r="G77" s="22"/>
    </row>
    <row r="78" spans="1:7" s="20" customFormat="1" ht="30" x14ac:dyDescent="0.25">
      <c r="A78" s="23"/>
      <c r="B78" s="21"/>
      <c r="C78" s="22"/>
      <c r="D78" s="19"/>
      <c r="E78" s="18" t="s">
        <v>122</v>
      </c>
      <c r="F78" s="31">
        <f>F62+F67+F74</f>
        <v>2645339576.6599998</v>
      </c>
      <c r="G78" s="31">
        <f>G62+G67+G74</f>
        <v>2144247514.0900006</v>
      </c>
    </row>
    <row r="79" spans="1:7" s="20" customFormat="1" ht="15" x14ac:dyDescent="0.25">
      <c r="A79" s="23"/>
      <c r="B79" s="21"/>
      <c r="C79" s="22"/>
      <c r="D79" s="19"/>
      <c r="E79" s="22"/>
      <c r="F79" s="22"/>
      <c r="G79" s="22"/>
    </row>
    <row r="80" spans="1:7" s="20" customFormat="1" ht="30" x14ac:dyDescent="0.25">
      <c r="A80" s="23"/>
      <c r="B80" s="21"/>
      <c r="C80" s="22"/>
      <c r="D80" s="19"/>
      <c r="E80" s="18" t="s">
        <v>123</v>
      </c>
      <c r="F80" s="31">
        <f>F78+F58</f>
        <v>3310864320.1099997</v>
      </c>
      <c r="G80" s="31">
        <f>G78+G58</f>
        <v>2774305919.5200005</v>
      </c>
    </row>
    <row r="81" spans="1:7" s="20" customFormat="1" ht="15.75" thickBot="1" x14ac:dyDescent="0.3">
      <c r="A81" s="32"/>
      <c r="B81" s="33"/>
      <c r="C81" s="34"/>
      <c r="D81" s="35"/>
      <c r="E81" s="34"/>
      <c r="F81" s="34"/>
      <c r="G81" s="34"/>
    </row>
    <row r="82" spans="1:7" s="20" customFormat="1" ht="15" x14ac:dyDescent="0.25">
      <c r="B82" s="36"/>
    </row>
    <row r="83" spans="1:7" s="20" customFormat="1" ht="15" x14ac:dyDescent="0.25">
      <c r="B83" s="36"/>
    </row>
    <row r="84" spans="1:7" s="20" customFormat="1" ht="15" x14ac:dyDescent="0.25">
      <c r="B84" s="36"/>
      <c r="F84" s="24"/>
      <c r="G84" s="24"/>
    </row>
    <row r="85" spans="1:7" s="20" customFormat="1" ht="15" x14ac:dyDescent="0.25">
      <c r="B85" s="36"/>
    </row>
    <row r="86" spans="1:7" s="20" customFormat="1" ht="15" x14ac:dyDescent="0.25">
      <c r="B86" s="36"/>
    </row>
    <row r="87" spans="1:7" s="20" customFormat="1" ht="15" x14ac:dyDescent="0.25">
      <c r="B87" s="36"/>
    </row>
  </sheetData>
  <mergeCells count="4">
    <mergeCell ref="A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F1 ESF </vt:lpstr>
      <vt:lpstr>'LDF F1 ESF 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2021-02-06T21:40:29Z</dcterms:created>
  <dcterms:modified xsi:type="dcterms:W3CDTF">2021-02-06T21:41:40Z</dcterms:modified>
</cp:coreProperties>
</file>